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come &amp; Expenditure Statement 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<sst xmlns="http://schemas.openxmlformats.org/spreadsheetml/2006/main" uniqueCount="68">
  <si>
    <t>INCOME AND EXPENDITURE STATEMENT FOR THE PERIOD 1/7/2025 - 30/06/2026</t>
  </si>
  <si>
    <t>FY 2026</t>
  </si>
  <si>
    <t>1 July 25 - 30 June 26</t>
  </si>
  <si>
    <t>1 July 24 - 30 June 25</t>
  </si>
  <si>
    <t>INCOME</t>
  </si>
  <si>
    <t>Budget</t>
  </si>
  <si>
    <t>Actual</t>
  </si>
  <si>
    <t>Membership Fees</t>
  </si>
  <si>
    <t xml:space="preserve">  Current Year</t>
  </si>
  <si>
    <t xml:space="preserve">  Prior Year</t>
  </si>
  <si>
    <t>Course fees</t>
  </si>
  <si>
    <t>Interest Income</t>
  </si>
  <si>
    <t>Donations</t>
  </si>
  <si>
    <t>Grants</t>
  </si>
  <si>
    <t>Rental Income</t>
  </si>
  <si>
    <t>TOTAL INCOME</t>
  </si>
  <si>
    <t>EXPENSES</t>
  </si>
  <si>
    <t>Building Expenses</t>
  </si>
  <si>
    <t xml:space="preserve">  Ground Rent (VicTrack)</t>
  </si>
  <si>
    <t xml:space="preserve">  Insurance - Building &amp; Contents</t>
  </si>
  <si>
    <t xml:space="preserve">  Rates</t>
  </si>
  <si>
    <t xml:space="preserve">  Airconditioning Service</t>
  </si>
  <si>
    <t xml:space="preserve">  Cleaning</t>
  </si>
  <si>
    <t xml:space="preserve">  Fire Safety</t>
  </si>
  <si>
    <t xml:space="preserve">  Plumbing</t>
  </si>
  <si>
    <t xml:space="preserve">  Gardening</t>
  </si>
  <si>
    <t xml:space="preserve">  Repairs &amp; Maintenance</t>
  </si>
  <si>
    <t xml:space="preserve">  Security System Monitoring</t>
  </si>
  <si>
    <t xml:space="preserve">  Utilities:</t>
  </si>
  <si>
    <t xml:space="preserve">    Electricity (Energy Australia)</t>
  </si>
  <si>
    <t xml:space="preserve">    Gas (Energy Australia)</t>
  </si>
  <si>
    <t xml:space="preserve">    Water (South East Water)</t>
  </si>
  <si>
    <t xml:space="preserve">  Room &amp; Hall Hire</t>
  </si>
  <si>
    <t xml:space="preserve">  Miscellaneous</t>
  </si>
  <si>
    <t>Total Building Expenses</t>
  </si>
  <si>
    <t>Member Expenses</t>
  </si>
  <si>
    <t xml:space="preserve">  Kitchen Amenities</t>
  </si>
  <si>
    <t xml:space="preserve">  Bathroom Amenities</t>
  </si>
  <si>
    <t xml:space="preserve">  Members’ Lunches</t>
  </si>
  <si>
    <t xml:space="preserve">  U3A Network Victoria Levy ($2/Member)</t>
  </si>
  <si>
    <t xml:space="preserve">  Lanyards</t>
  </si>
  <si>
    <t xml:space="preserve">  Volunteer First Aid Training</t>
  </si>
  <si>
    <t xml:space="preserve">  Art Exhibition</t>
  </si>
  <si>
    <t xml:space="preserve">  Course Equipment &amp; Supplies</t>
  </si>
  <si>
    <t>Total Member Expenses</t>
  </si>
  <si>
    <t>Office Expenses</t>
  </si>
  <si>
    <t xml:space="preserve">  Paypal, Square and Tyro Fees</t>
  </si>
  <si>
    <t xml:space="preserve">  Telephone (Telstra)</t>
  </si>
  <si>
    <t xml:space="preserve">  Software Licenses:</t>
  </si>
  <si>
    <t xml:space="preserve">  Microsoft/MYOB/Zoom/Postmark/Siteground</t>
  </si>
  <si>
    <t xml:space="preserve">  Photocopying And Printing</t>
  </si>
  <si>
    <t xml:space="preserve">    Toshiba copy charges</t>
  </si>
  <si>
    <t xml:space="preserve">    Toshiba Rental ($121.00/month)</t>
  </si>
  <si>
    <t xml:space="preserve">    Paper</t>
  </si>
  <si>
    <t xml:space="preserve">  Office Supplies</t>
  </si>
  <si>
    <t>Postage</t>
  </si>
  <si>
    <t>Bank Charges</t>
  </si>
  <si>
    <t>Total Office Expenses</t>
  </si>
  <si>
    <t>Total Operating Expenses</t>
  </si>
  <si>
    <t>Refurbishment &amp; Replacement</t>
  </si>
  <si>
    <t xml:space="preserve">  Smart TV</t>
  </si>
  <si>
    <t xml:space="preserve">  Other Asset Replacements</t>
  </si>
  <si>
    <t xml:space="preserve">  Card Tables</t>
  </si>
  <si>
    <t xml:space="preserve">  Computer Hardware</t>
  </si>
  <si>
    <t xml:space="preserve">  Lockers</t>
  </si>
  <si>
    <t>Total Refurbishment Expenses</t>
  </si>
  <si>
    <t>TOTAL EXPENSES</t>
  </si>
  <si>
    <t xml:space="preserve">NET INCOME (LOSS) 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</si>
</sst>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 &quot;* #,##0.00&quot; &quot;;&quot; &quot;* (#,##0.00);&quot; &quot;* &quot;-&quot;??&quot; &quot;"/>
    <numFmt numFmtId="60" formatCode="#,##0.00&quot; &quot;;(#,##0.00)"/>
  </numFmts>
  <fonts count="12">
    <font>
      <sz val="14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ptos Narrow"/>
    </font>
    <font>
      <b val="1"/>
      <sz val="14"/>
      <color indexed="8"/>
      <name val="Calibri"/>
    </font>
    <font>
      <b val="1"/>
      <sz val="14"/>
      <color indexed="12"/>
      <name val="Calibri"/>
    </font>
    <font>
      <b val="1"/>
      <sz val="13"/>
      <color indexed="8"/>
      <name val="Aptos Narrow"/>
    </font>
    <font>
      <b val="1"/>
      <sz val="13"/>
      <color indexed="8"/>
      <name val="Helvetica"/>
    </font>
    <font>
      <sz val="14"/>
      <color indexed="8"/>
      <name val="Helvetica"/>
    </font>
    <font>
      <b val="1"/>
      <sz val="14"/>
      <color indexed="8"/>
      <name val="Helvetica"/>
    </font>
    <font>
      <sz val="14"/>
      <color indexed="8"/>
      <name val="Calibri"/>
    </font>
    <font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49" fontId="4" fillId="3" borderId="2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vertical="bottom"/>
    </xf>
    <xf numFmtId="0" fontId="4" fillId="3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vertical="bottom"/>
    </xf>
    <xf numFmtId="0" fontId="5" fillId="4" borderId="4" applyNumberFormat="0" applyFont="1" applyFill="1" applyBorder="1" applyAlignment="1" applyProtection="0">
      <alignment vertical="center"/>
    </xf>
    <xf numFmtId="49" fontId="4" fillId="4" borderId="5" applyNumberFormat="1" applyFont="1" applyFill="1" applyBorder="1" applyAlignment="1" applyProtection="0">
      <alignment horizontal="center" vertical="center"/>
    </xf>
    <xf numFmtId="59" fontId="4" fillId="4" borderId="5" applyNumberFormat="1" applyFont="1" applyFill="1" applyBorder="1" applyAlignment="1" applyProtection="0">
      <alignment horizontal="center" vertical="center"/>
    </xf>
    <xf numFmtId="0" fontId="3" fillId="5" borderId="3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center"/>
    </xf>
    <xf numFmtId="49" fontId="5" fillId="4" borderId="6" applyNumberFormat="1" applyFont="1" applyFill="1" applyBorder="1" applyAlignment="1" applyProtection="0">
      <alignment horizontal="center" vertical="center"/>
    </xf>
    <xf numFmtId="59" fontId="5" fillId="4" borderId="4" applyNumberFormat="1" applyFont="1" applyFill="1" applyBorder="1" applyAlignment="1" applyProtection="0">
      <alignment horizontal="center" vertical="center"/>
    </xf>
    <xf numFmtId="49" fontId="5" fillId="4" borderId="4" applyNumberFormat="1" applyFont="1" applyFill="1" applyBorder="1" applyAlignment="1" applyProtection="0">
      <alignment horizontal="center" vertical="center"/>
    </xf>
    <xf numFmtId="49" fontId="3" fillId="4" borderId="1" applyNumberFormat="1" applyFont="1" applyFill="1" applyBorder="1" applyAlignment="1" applyProtection="0">
      <alignment vertical="center"/>
    </xf>
    <xf numFmtId="59" fontId="0" fillId="6" borderId="7" applyNumberFormat="1" applyFont="1" applyFill="1" applyBorder="1" applyAlignment="1" applyProtection="0">
      <alignment vertical="center"/>
    </xf>
    <xf numFmtId="59" fontId="3" fillId="4" borderId="8" applyNumberFormat="1" applyFont="1" applyFill="1" applyBorder="1" applyAlignment="1" applyProtection="0">
      <alignment vertical="center"/>
    </xf>
    <xf numFmtId="0" fontId="0" fillId="7" borderId="9" applyNumberFormat="0" applyFont="1" applyFill="1" applyBorder="1" applyAlignment="1" applyProtection="0">
      <alignment vertical="center"/>
    </xf>
    <xf numFmtId="59" fontId="0" fillId="4" borderId="8" applyNumberFormat="1" applyFont="1" applyFill="1" applyBorder="1" applyAlignment="1" applyProtection="0">
      <alignment vertical="center"/>
    </xf>
    <xf numFmtId="59" fontId="0" fillId="4" borderId="3" applyNumberFormat="1" applyFont="1" applyFill="1" applyBorder="1" applyAlignment="1" applyProtection="0">
      <alignment vertical="center"/>
    </xf>
    <xf numFmtId="49" fontId="6" fillId="4" borderId="1" applyNumberFormat="1" applyFont="1" applyFill="1" applyBorder="1" applyAlignment="1" applyProtection="0">
      <alignment vertical="center"/>
    </xf>
    <xf numFmtId="59" fontId="0" fillId="7" borderId="9" applyNumberFormat="1" applyFont="1" applyFill="1" applyBorder="1" applyAlignment="1" applyProtection="0">
      <alignment vertical="center"/>
    </xf>
    <xf numFmtId="49" fontId="7" fillId="4" borderId="1" applyNumberFormat="1" applyFont="1" applyFill="1" applyBorder="1" applyAlignment="1" applyProtection="0">
      <alignment horizontal="left" vertical="center"/>
    </xf>
    <xf numFmtId="59" fontId="0" fillId="6" borderId="10" applyNumberFormat="1" applyFont="1" applyFill="1" applyBorder="1" applyAlignment="1" applyProtection="0">
      <alignment vertical="center"/>
    </xf>
    <xf numFmtId="59" fontId="0" fillId="7" borderId="11" applyNumberFormat="1" applyFont="1" applyFill="1" applyBorder="1" applyAlignment="1" applyProtection="0">
      <alignment vertical="center"/>
    </xf>
    <xf numFmtId="59" fontId="0" fillId="4" borderId="12" applyNumberFormat="1" applyFont="1" applyFill="1" applyBorder="1" applyAlignment="1" applyProtection="0">
      <alignment vertical="center"/>
    </xf>
    <xf numFmtId="0" fontId="3" fillId="4" borderId="1" applyNumberFormat="0" applyFont="1" applyFill="1" applyBorder="1" applyAlignment="1" applyProtection="0">
      <alignment vertical="center"/>
    </xf>
    <xf numFmtId="59" fontId="0" fillId="6" borderId="13" applyNumberFormat="1" applyFont="1" applyFill="1" applyBorder="1" applyAlignment="1" applyProtection="0">
      <alignment vertical="center"/>
    </xf>
    <xf numFmtId="59" fontId="3" fillId="7" borderId="14" applyNumberFormat="1" applyFont="1" applyFill="1" applyBorder="1" applyAlignment="1" applyProtection="0">
      <alignment vertical="center"/>
    </xf>
    <xf numFmtId="59" fontId="3" fillId="4" borderId="4" applyNumberFormat="1" applyFont="1" applyFill="1" applyBorder="1" applyAlignment="1" applyProtection="0">
      <alignment vertical="center"/>
    </xf>
    <xf numFmtId="49" fontId="4" fillId="4" borderId="1" applyNumberFormat="1" applyFont="1" applyFill="1" applyBorder="1" applyAlignment="1" applyProtection="0">
      <alignment vertical="center"/>
    </xf>
    <xf numFmtId="59" fontId="0" fillId="6" borderId="15" applyNumberFormat="1" applyFont="1" applyFill="1" applyBorder="1" applyAlignment="1" applyProtection="0">
      <alignment vertical="center"/>
    </xf>
    <xf numFmtId="0" fontId="3" fillId="4" borderId="16" applyNumberFormat="0" applyFont="1" applyFill="1" applyBorder="1" applyAlignment="1" applyProtection="0">
      <alignment vertical="center"/>
    </xf>
    <xf numFmtId="59" fontId="3" fillId="7" borderId="15" applyNumberFormat="1" applyFont="1" applyFill="1" applyBorder="1" applyAlignment="1" applyProtection="0">
      <alignment vertical="center"/>
    </xf>
    <xf numFmtId="0" fontId="0" fillId="4" borderId="8" applyNumberFormat="0" applyFont="1" applyFill="1" applyBorder="1" applyAlignment="1" applyProtection="0">
      <alignment vertical="center"/>
    </xf>
    <xf numFmtId="59" fontId="3" fillId="4" borderId="5" applyNumberFormat="1" applyFont="1" applyFill="1" applyBorder="1" applyAlignment="1" applyProtection="0">
      <alignment vertical="center"/>
    </xf>
    <xf numFmtId="59" fontId="8" fillId="7" borderId="14" applyNumberFormat="1" applyFont="1" applyFill="1" applyBorder="1" applyAlignment="1" applyProtection="0">
      <alignment vertical="center"/>
    </xf>
    <xf numFmtId="59" fontId="0" fillId="4" borderId="4" applyNumberFormat="1" applyFont="1" applyFill="1" applyBorder="1" applyAlignment="1" applyProtection="0">
      <alignment vertical="center"/>
    </xf>
    <xf numFmtId="59" fontId="8" fillId="7" borderId="9" applyNumberFormat="1" applyFont="1" applyFill="1" applyBorder="1" applyAlignment="1" applyProtection="0">
      <alignment vertical="center"/>
    </xf>
    <xf numFmtId="49" fontId="9" fillId="4" borderId="1" applyNumberFormat="1" applyFont="1" applyFill="1" applyBorder="1" applyAlignment="1" applyProtection="0">
      <alignment vertical="center"/>
    </xf>
    <xf numFmtId="59" fontId="8" fillId="7" borderId="9" applyNumberFormat="1" applyFont="1" applyFill="1" applyBorder="1" applyAlignment="1" applyProtection="0">
      <alignment horizontal="right" vertical="center"/>
    </xf>
    <xf numFmtId="60" fontId="8" fillId="7" borderId="9" applyNumberFormat="1" applyFont="1" applyFill="1" applyBorder="1" applyAlignment="1" applyProtection="0">
      <alignment horizontal="right" vertical="bottom"/>
    </xf>
    <xf numFmtId="60" fontId="8" fillId="4" borderId="3" applyNumberFormat="1" applyFont="1" applyFill="1" applyBorder="1" applyAlignment="1" applyProtection="0">
      <alignment horizontal="right" vertical="bottom"/>
    </xf>
    <xf numFmtId="60" fontId="8" fillId="4" borderId="8" applyNumberFormat="1" applyFont="1" applyFill="1" applyBorder="1" applyAlignment="1" applyProtection="0">
      <alignment horizontal="right" vertical="bottom"/>
    </xf>
    <xf numFmtId="49" fontId="7" fillId="4" borderId="1" applyNumberFormat="1" applyFont="1" applyFill="1" applyBorder="1" applyAlignment="1" applyProtection="0">
      <alignment vertical="center"/>
    </xf>
    <xf numFmtId="59" fontId="8" fillId="7" borderId="11" applyNumberFormat="1" applyFont="1" applyFill="1" applyBorder="1" applyAlignment="1" applyProtection="0">
      <alignment horizontal="right" vertical="center"/>
    </xf>
    <xf numFmtId="59" fontId="3" fillId="4" borderId="16" applyNumberFormat="1" applyFont="1" applyFill="1" applyBorder="1" applyAlignment="1" applyProtection="0">
      <alignment vertical="center"/>
    </xf>
    <xf numFmtId="59" fontId="3" fillId="7" borderId="17" applyNumberFormat="1" applyFont="1" applyFill="1" applyBorder="1" applyAlignment="1" applyProtection="0">
      <alignment vertical="center"/>
    </xf>
    <xf numFmtId="59" fontId="3" fillId="4" borderId="18" applyNumberFormat="1" applyFont="1" applyFill="1" applyBorder="1" applyAlignment="1" applyProtection="0">
      <alignment vertical="center"/>
    </xf>
    <xf numFmtId="60" fontId="8" fillId="7" borderId="11" applyNumberFormat="1" applyFont="1" applyFill="1" applyBorder="1" applyAlignment="1" applyProtection="0">
      <alignment horizontal="right" vertical="bottom"/>
    </xf>
    <xf numFmtId="59" fontId="0" fillId="4" borderId="18" applyNumberFormat="1" applyFont="1" applyFill="1" applyBorder="1" applyAlignment="1" applyProtection="0">
      <alignment vertical="center"/>
    </xf>
    <xf numFmtId="60" fontId="8" fillId="4" borderId="12" applyNumberFormat="1" applyFont="1" applyFill="1" applyBorder="1" applyAlignment="1" applyProtection="0">
      <alignment horizontal="right" vertical="bottom"/>
    </xf>
    <xf numFmtId="59" fontId="3" fillId="4" borderId="17" applyNumberFormat="1" applyFont="1" applyFill="1" applyBorder="1" applyAlignment="1" applyProtection="0">
      <alignment vertical="center"/>
    </xf>
    <xf numFmtId="59" fontId="3" fillId="7" borderId="19" applyNumberFormat="1" applyFont="1" applyFill="1" applyBorder="1" applyAlignment="1" applyProtection="0">
      <alignment vertical="center"/>
    </xf>
    <xf numFmtId="59" fontId="0" fillId="4" borderId="17" applyNumberFormat="1" applyFont="1" applyFill="1" applyBorder="1" applyAlignment="1" applyProtection="0">
      <alignment vertical="center"/>
    </xf>
    <xf numFmtId="59" fontId="3" fillId="4" borderId="20" applyNumberFormat="1" applyFont="1" applyFill="1" applyBorder="1" applyAlignment="1" applyProtection="0">
      <alignment vertical="center"/>
    </xf>
    <xf numFmtId="59" fontId="0" fillId="4" borderId="20" applyNumberFormat="1" applyFont="1" applyFill="1" applyBorder="1" applyAlignment="1" applyProtection="0">
      <alignment vertical="center"/>
    </xf>
    <xf numFmtId="59" fontId="10" fillId="6" borderId="7" applyNumberFormat="1" applyFont="1" applyFill="1" applyBorder="1" applyAlignment="1" applyProtection="0">
      <alignment horizontal="center" vertical="center"/>
    </xf>
    <xf numFmtId="59" fontId="4" fillId="4" borderId="8" applyNumberFormat="1" applyFont="1" applyFill="1" applyBorder="1" applyAlignment="1" applyProtection="0">
      <alignment horizontal="center" vertical="center"/>
    </xf>
    <xf numFmtId="59" fontId="8" fillId="4" borderId="8" applyNumberFormat="1" applyFont="1" applyFill="1" applyBorder="1" applyAlignment="1" applyProtection="0">
      <alignment horizontal="center" vertical="center"/>
    </xf>
    <xf numFmtId="59" fontId="8" fillId="4" borderId="3" applyNumberFormat="1" applyFont="1" applyFill="1" applyBorder="1" applyAlignment="1" applyProtection="0">
      <alignment horizontal="center" vertical="center"/>
    </xf>
    <xf numFmtId="59" fontId="3" fillId="4" borderId="21" applyNumberFormat="1" applyFont="1" applyFill="1" applyBorder="1" applyAlignment="1" applyProtection="0">
      <alignment vertical="center"/>
    </xf>
    <xf numFmtId="59" fontId="3" fillId="4" borderId="22" applyNumberFormat="1" applyFont="1" applyFill="1" applyBorder="1" applyAlignment="1" applyProtection="0">
      <alignment vertical="center"/>
    </xf>
    <xf numFmtId="59" fontId="3" fillId="4" borderId="23" applyNumberFormat="1" applyFont="1" applyFill="1" applyBorder="1" applyAlignment="1" applyProtection="0">
      <alignment vertical="center"/>
    </xf>
    <xf numFmtId="59" fontId="0" fillId="7" borderId="19" applyNumberFormat="1" applyFont="1" applyFill="1" applyBorder="1" applyAlignment="1" applyProtection="0">
      <alignment vertical="center"/>
    </xf>
    <xf numFmtId="59" fontId="0" fillId="4" borderId="5" applyNumberFormat="1" applyFont="1" applyFill="1" applyBorder="1" applyAlignment="1" applyProtection="0">
      <alignment vertical="center"/>
    </xf>
    <xf numFmtId="59" fontId="0" fillId="7" borderId="14" applyNumberFormat="1" applyFont="1" applyFill="1" applyBorder="1" applyAlignment="1" applyProtection="0">
      <alignment vertical="center"/>
    </xf>
    <xf numFmtId="0" fontId="0" fillId="6" borderId="7" applyNumberFormat="0" applyFont="1" applyFill="1" applyBorder="1" applyAlignment="1" applyProtection="0">
      <alignment vertical="center"/>
    </xf>
    <xf numFmtId="0" fontId="3" fillId="4" borderId="8" applyNumberFormat="0" applyFont="1" applyFill="1" applyBorder="1" applyAlignment="1" applyProtection="0">
      <alignment vertical="center"/>
    </xf>
    <xf numFmtId="0" fontId="0" fillId="4" borderId="3" applyNumberFormat="0" applyFont="1" applyFill="1" applyBorder="1" applyAlignment="1" applyProtection="0">
      <alignment vertical="center"/>
    </xf>
    <xf numFmtId="59" fontId="0" fillId="6" borderId="10" applyNumberFormat="1" applyFont="1" applyFill="1" applyBorder="1" applyAlignment="1" applyProtection="0">
      <alignment vertical="bottom"/>
    </xf>
    <xf numFmtId="59" fontId="0" fillId="7" borderId="10" applyNumberFormat="1" applyFont="1" applyFill="1" applyBorder="1" applyAlignment="1" applyProtection="0">
      <alignment vertical="center"/>
    </xf>
    <xf numFmtId="59" fontId="0" fillId="4" borderId="18" applyNumberFormat="1" applyFont="1" applyFill="1" applyBorder="1" applyAlignment="1" applyProtection="0">
      <alignment vertical="bottom"/>
    </xf>
    <xf numFmtId="59" fontId="0" fillId="4" borderId="12" applyNumberFormat="1" applyFont="1" applyFill="1" applyBorder="1" applyAlignment="1" applyProtection="0">
      <alignment vertical="bottom"/>
    </xf>
    <xf numFmtId="59" fontId="0" fillId="6" borderId="15" applyNumberFormat="1" applyFont="1" applyFill="1" applyBorder="1" applyAlignment="1" applyProtection="0">
      <alignment vertical="bottom"/>
    </xf>
    <xf numFmtId="59" fontId="3" fillId="7" borderId="15" applyNumberFormat="1" applyFont="1" applyFill="1" applyBorder="1" applyAlignment="1" applyProtection="0">
      <alignment vertical="bottom"/>
    </xf>
    <xf numFmtId="59" fontId="0" fillId="4" borderId="17" applyNumberFormat="1" applyFont="1" applyFill="1" applyBorder="1" applyAlignment="1" applyProtection="0">
      <alignment vertical="bottom"/>
    </xf>
    <xf numFmtId="59" fontId="3" fillId="4" borderId="5" applyNumberFormat="1" applyFont="1" applyFill="1" applyBorder="1" applyAlignment="1" applyProtection="0">
      <alignment vertical="bottom"/>
    </xf>
    <xf numFmtId="59" fontId="0" fillId="7" borderId="15" applyNumberFormat="1" applyFont="1" applyFill="1" applyBorder="1" applyAlignment="1" applyProtection="0">
      <alignment vertical="bottom"/>
    </xf>
    <xf numFmtId="59" fontId="0" fillId="4" borderId="20" applyNumberFormat="1" applyFont="1" applyFill="1" applyBorder="1" applyAlignment="1" applyProtection="0">
      <alignment vertical="bottom"/>
    </xf>
    <xf numFmtId="59" fontId="0" fillId="4" borderId="5" applyNumberFormat="1" applyFont="1" applyFill="1" applyBorder="1" applyAlignment="1" applyProtection="0">
      <alignment vertical="bottom"/>
    </xf>
    <xf numFmtId="59" fontId="0" fillId="6" borderId="24" applyNumberFormat="1" applyFont="1" applyFill="1" applyBorder="1" applyAlignment="1" applyProtection="0">
      <alignment vertical="bottom"/>
    </xf>
    <xf numFmtId="59" fontId="3" fillId="7" borderId="24" applyNumberFormat="1" applyFont="1" applyFill="1" applyBorder="1" applyAlignment="1" applyProtection="0">
      <alignment vertical="bottom"/>
    </xf>
    <xf numFmtId="0" fontId="3" fillId="4" borderId="3" applyNumberFormat="0" applyFont="1" applyFill="1" applyBorder="1" applyAlignment="1" applyProtection="0">
      <alignment vertical="center"/>
    </xf>
    <xf numFmtId="0" fontId="0" fillId="4" borderId="3" applyNumberFormat="0" applyFont="1" applyFill="1" applyBorder="1" applyAlignment="1" applyProtection="0">
      <alignment vertical="bottom"/>
    </xf>
    <xf numFmtId="0" fontId="0" fillId="4" borderId="4" applyNumberFormat="0" applyFont="1" applyFill="1" applyBorder="1" applyAlignment="1" applyProtection="0">
      <alignment vertical="bottom"/>
    </xf>
    <xf numFmtId="0" fontId="4" fillId="4" borderId="3" applyNumberFormat="0" applyFont="1" applyFill="1" applyBorder="1" applyAlignment="1" applyProtection="0">
      <alignment vertical="center"/>
    </xf>
    <xf numFmtId="60" fontId="11" fillId="4" borderId="3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d8d8d8"/>
      <rgbColor rgb="ffff0000"/>
      <rgbColor rgb="ffffffff"/>
      <rgbColor rgb="ffdbdbdb"/>
      <rgbColor rgb="ffffff00"/>
      <rgbColor rgb="ff00fc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74"/>
  <sheetViews>
    <sheetView workbookViewId="0" showGridLines="0" defaultGridColor="1">
      <pane topLeftCell="C4" xSplit="2" ySplit="3" activePane="bottomRight" state="frozen"/>
    </sheetView>
  </sheetViews>
  <sheetFormatPr defaultColWidth="6.125" defaultRowHeight="18.95" customHeight="1" outlineLevelRow="0" outlineLevelCol="0"/>
  <cols>
    <col min="1" max="1" width="1.625" style="1" customWidth="1"/>
    <col min="2" max="2" width="36.5" style="1" customWidth="1"/>
    <col min="3" max="3" width="14.125" style="1" customWidth="1"/>
    <col min="4" max="4" width="4.125" style="1" customWidth="1"/>
    <col min="5" max="5" width="16.5" style="1" customWidth="1"/>
    <col min="6" max="6" width="3.75" style="1" customWidth="1"/>
    <col min="7" max="7" width="16.5" style="1" customWidth="1"/>
    <col min="8" max="16384" width="6.125" style="1" customWidth="1"/>
  </cols>
  <sheetData>
    <row r="1" ht="18.95" customHeight="1">
      <c r="A1" s="2"/>
      <c r="B1" t="s" s="3">
        <v>0</v>
      </c>
      <c r="C1" s="4"/>
      <c r="D1" s="4"/>
      <c r="E1" s="5"/>
      <c r="F1" s="5"/>
      <c r="G1" s="4"/>
    </row>
    <row r="2" ht="18.95" customHeight="1">
      <c r="A2" s="6"/>
      <c r="B2" s="7"/>
      <c r="C2" t="s" s="8">
        <v>1</v>
      </c>
      <c r="D2" s="9"/>
      <c r="E2" t="s" s="8">
        <v>2</v>
      </c>
      <c r="F2" s="9"/>
      <c r="G2" t="s" s="8">
        <v>3</v>
      </c>
    </row>
    <row r="3" ht="18.95" customHeight="1">
      <c r="A3" s="10"/>
      <c r="B3" t="s" s="11">
        <v>4</v>
      </c>
      <c r="C3" t="s" s="12">
        <v>5</v>
      </c>
      <c r="D3" s="13"/>
      <c r="E3" t="s" s="12">
        <v>6</v>
      </c>
      <c r="F3" s="13"/>
      <c r="G3" t="s" s="14">
        <v>6</v>
      </c>
    </row>
    <row r="4" ht="18.95" customHeight="1">
      <c r="A4" s="10"/>
      <c r="B4" t="s" s="15">
        <v>7</v>
      </c>
      <c r="C4" s="16"/>
      <c r="D4" s="17"/>
      <c r="E4" s="18"/>
      <c r="F4" s="19"/>
      <c r="G4" s="20"/>
    </row>
    <row r="5" ht="18.95" customHeight="1">
      <c r="A5" s="10"/>
      <c r="B5" t="s" s="21">
        <v>8</v>
      </c>
      <c r="C5" s="16" cm="1">
        <f t="array" ref="C5">1150*75</f>
        <v>86250</v>
      </c>
      <c r="D5" s="17"/>
      <c r="E5" s="22">
        <v>87980.070000000007</v>
      </c>
      <c r="F5" s="19"/>
      <c r="G5" s="20">
        <v>85950</v>
      </c>
    </row>
    <row r="6" ht="18.95" customHeight="1">
      <c r="A6" s="10"/>
      <c r="B6" t="s" s="23">
        <v>9</v>
      </c>
      <c r="C6" s="24"/>
      <c r="D6" s="17"/>
      <c r="E6" s="25">
        <v>2400</v>
      </c>
      <c r="F6" s="19"/>
      <c r="G6" s="26">
        <v>2450</v>
      </c>
    </row>
    <row r="7" ht="18.95" customHeight="1">
      <c r="A7" s="10"/>
      <c r="B7" s="27"/>
      <c r="C7" s="28" cm="1">
        <f t="array" ref="C7">SUM(C4:C6)</f>
        <v>86250</v>
      </c>
      <c r="D7" s="17"/>
      <c r="E7" s="29" cm="1">
        <f t="array" ref="E7">SUM(E4:E6)</f>
        <v>90380.070000000007</v>
      </c>
      <c r="F7" s="19"/>
      <c r="G7" s="30" cm="1">
        <f t="array" ref="G7">SUM(G4:G6)</f>
        <v>88400</v>
      </c>
    </row>
    <row r="8" ht="18.95" customHeight="1">
      <c r="A8" s="10"/>
      <c r="B8" t="s" s="15">
        <v>10</v>
      </c>
      <c r="C8" s="16">
        <v>0</v>
      </c>
      <c r="D8" s="17"/>
      <c r="E8" s="22">
        <v>210</v>
      </c>
      <c r="F8" s="19"/>
      <c r="G8" s="20">
        <v>240</v>
      </c>
    </row>
    <row r="9" ht="18.95" customHeight="1">
      <c r="A9" s="10"/>
      <c r="B9" t="s" s="15">
        <v>11</v>
      </c>
      <c r="C9" s="16">
        <v>3650</v>
      </c>
      <c r="D9" s="17"/>
      <c r="E9" s="22">
        <v>3652.78</v>
      </c>
      <c r="F9" s="19"/>
      <c r="G9" s="20">
        <v>3681.18</v>
      </c>
    </row>
    <row r="10" ht="18.95" customHeight="1">
      <c r="A10" s="10"/>
      <c r="B10" t="s" s="15">
        <v>12</v>
      </c>
      <c r="C10" s="16">
        <v>900</v>
      </c>
      <c r="D10" s="17"/>
      <c r="E10" s="22">
        <v>3321.15</v>
      </c>
      <c r="F10" s="19"/>
      <c r="G10" s="20">
        <v>1289.71</v>
      </c>
    </row>
    <row r="11" ht="18.95" customHeight="1">
      <c r="A11" s="10"/>
      <c r="B11" t="s" s="15">
        <v>13</v>
      </c>
      <c r="C11" s="16">
        <v>0</v>
      </c>
      <c r="D11" s="17"/>
      <c r="E11" s="22">
        <v>1000</v>
      </c>
      <c r="F11" s="19"/>
      <c r="G11" s="20">
        <v>5000</v>
      </c>
    </row>
    <row r="12" ht="18.95" customHeight="1">
      <c r="A12" s="10"/>
      <c r="B12" t="s" s="15">
        <v>14</v>
      </c>
      <c r="C12" s="24">
        <v>0</v>
      </c>
      <c r="D12" s="17"/>
      <c r="E12" s="25"/>
      <c r="F12" s="19"/>
      <c r="G12" s="26"/>
    </row>
    <row r="13" ht="18.95" customHeight="1">
      <c r="A13" s="10"/>
      <c r="B13" t="s" s="31">
        <v>15</v>
      </c>
      <c r="C13" s="32" cm="1">
        <f t="array" ref="C13">SUM(C7:C12)</f>
        <v>90800</v>
      </c>
      <c r="D13" s="33"/>
      <c r="E13" s="34" cm="1">
        <f t="array" ref="E13">SUM(E7:E12)</f>
        <v>98564</v>
      </c>
      <c r="F13" s="35"/>
      <c r="G13" s="36" cm="1">
        <f t="array" ref="G13">SUM(G7:G12)</f>
        <v>98610.89</v>
      </c>
    </row>
    <row r="14" ht="18.95" customHeight="1">
      <c r="A14" s="10"/>
      <c r="B14" s="31"/>
      <c r="C14" s="28"/>
      <c r="D14" s="17"/>
      <c r="E14" s="37"/>
      <c r="F14" s="19"/>
      <c r="G14" s="38"/>
    </row>
    <row r="15" ht="18.95" customHeight="1">
      <c r="A15" s="10"/>
      <c r="B15" t="s" s="31">
        <v>16</v>
      </c>
      <c r="C15" s="16"/>
      <c r="D15" s="17"/>
      <c r="E15" s="39"/>
      <c r="F15" s="19"/>
      <c r="G15" s="20"/>
    </row>
    <row r="16" ht="18.95" customHeight="1">
      <c r="A16" s="10"/>
      <c r="B16" t="s" s="40">
        <v>17</v>
      </c>
      <c r="C16" s="16"/>
      <c r="D16" s="17"/>
      <c r="E16" s="39"/>
      <c r="F16" s="19"/>
      <c r="G16" s="20"/>
    </row>
    <row r="17" ht="18.95" customHeight="1">
      <c r="A17" s="10"/>
      <c r="B17" t="s" s="21">
        <v>18</v>
      </c>
      <c r="C17" s="16">
        <v>114.4</v>
      </c>
      <c r="D17" s="17"/>
      <c r="E17" s="22">
        <v>114.4</v>
      </c>
      <c r="F17" s="19"/>
      <c r="G17" s="20">
        <v>114.4</v>
      </c>
    </row>
    <row r="18" ht="18.95" customHeight="1">
      <c r="A18" s="10"/>
      <c r="B18" t="s" s="21">
        <v>19</v>
      </c>
      <c r="C18" s="16">
        <v>5500</v>
      </c>
      <c r="D18" s="17"/>
      <c r="E18" s="41">
        <v>5399.05</v>
      </c>
      <c r="F18" s="19"/>
      <c r="G18" s="20">
        <v>5024.8</v>
      </c>
    </row>
    <row r="19" ht="18.95" customHeight="1">
      <c r="A19" s="10"/>
      <c r="B19" t="s" s="21">
        <v>20</v>
      </c>
      <c r="C19" s="16">
        <v>1780</v>
      </c>
      <c r="D19" s="17"/>
      <c r="E19" s="22">
        <v>1731.95</v>
      </c>
      <c r="F19" s="19"/>
      <c r="G19" s="20">
        <v>1680.5</v>
      </c>
    </row>
    <row r="20" ht="18.95" customHeight="1">
      <c r="A20" s="10"/>
      <c r="B20" t="s" s="21">
        <v>21</v>
      </c>
      <c r="C20" s="16">
        <v>1500</v>
      </c>
      <c r="D20" s="17"/>
      <c r="E20" s="41">
        <v>1406.35</v>
      </c>
      <c r="F20" s="19"/>
      <c r="G20" s="20">
        <v>1509.2</v>
      </c>
    </row>
    <row r="21" ht="18.95" customHeight="1">
      <c r="A21" s="10"/>
      <c r="B21" t="s" s="21">
        <v>22</v>
      </c>
      <c r="C21" s="16">
        <v>10000</v>
      </c>
      <c r="D21" s="17"/>
      <c r="E21" s="42">
        <v>6891.5</v>
      </c>
      <c r="F21" s="19"/>
      <c r="G21" s="43">
        <v>8013.5</v>
      </c>
    </row>
    <row r="22" ht="18.95" customHeight="1">
      <c r="A22" s="10"/>
      <c r="B22" t="s" s="21">
        <v>23</v>
      </c>
      <c r="C22" s="16">
        <v>1400</v>
      </c>
      <c r="D22" s="17"/>
      <c r="E22" s="22">
        <v>1414.66</v>
      </c>
      <c r="F22" s="19"/>
      <c r="G22" s="20">
        <v>1187.54</v>
      </c>
    </row>
    <row r="23" ht="18.95" customHeight="1">
      <c r="A23" s="10"/>
      <c r="B23" t="s" s="21">
        <v>24</v>
      </c>
      <c r="C23" s="16">
        <v>2500</v>
      </c>
      <c r="D23" s="17"/>
      <c r="E23" s="22">
        <v>278</v>
      </c>
      <c r="F23" s="19"/>
      <c r="G23" s="43">
        <v>1696</v>
      </c>
    </row>
    <row r="24" ht="18.95" customHeight="1">
      <c r="A24" s="10"/>
      <c r="B24" t="s" s="21">
        <v>25</v>
      </c>
      <c r="C24" s="16">
        <v>3000</v>
      </c>
      <c r="D24" s="17"/>
      <c r="E24" s="42">
        <v>2642.2</v>
      </c>
      <c r="F24" s="19"/>
      <c r="G24" s="20">
        <v>3143.21</v>
      </c>
    </row>
    <row r="25" ht="18.95" customHeight="1">
      <c r="A25" s="10"/>
      <c r="B25" t="s" s="21">
        <v>26</v>
      </c>
      <c r="C25" s="16">
        <v>3000</v>
      </c>
      <c r="D25" s="17"/>
      <c r="E25" s="41">
        <v>5564.47</v>
      </c>
      <c r="F25" s="19"/>
      <c r="G25" s="43">
        <v>4160.13</v>
      </c>
    </row>
    <row r="26" ht="18.95" customHeight="1">
      <c r="A26" s="10"/>
      <c r="B26" t="s" s="21">
        <v>27</v>
      </c>
      <c r="C26" s="16">
        <v>1120</v>
      </c>
      <c r="D26" s="17"/>
      <c r="E26" s="22">
        <v>810.52</v>
      </c>
      <c r="F26" s="19"/>
      <c r="G26" s="20">
        <v>806.52</v>
      </c>
    </row>
    <row r="27" ht="18.95" customHeight="1">
      <c r="A27" s="10"/>
      <c r="B27" t="s" s="21">
        <v>28</v>
      </c>
      <c r="C27" s="16"/>
      <c r="D27" s="17"/>
      <c r="E27" s="22"/>
      <c r="F27" s="19"/>
      <c r="G27" s="20"/>
    </row>
    <row r="28" ht="18.95" customHeight="1">
      <c r="A28" s="10"/>
      <c r="B28" t="s" s="21">
        <v>29</v>
      </c>
      <c r="C28" s="16">
        <v>3600</v>
      </c>
      <c r="D28" s="17"/>
      <c r="E28" s="41">
        <v>3650.04</v>
      </c>
      <c r="F28" s="19"/>
      <c r="G28" s="20">
        <v>3295.46</v>
      </c>
    </row>
    <row r="29" ht="18.95" customHeight="1">
      <c r="A29" s="10"/>
      <c r="B29" t="s" s="21">
        <v>30</v>
      </c>
      <c r="C29" s="16">
        <v>510</v>
      </c>
      <c r="D29" s="17"/>
      <c r="E29" s="41">
        <v>465.25</v>
      </c>
      <c r="F29" s="19"/>
      <c r="G29" s="20">
        <v>476.9</v>
      </c>
    </row>
    <row r="30" ht="18.95" customHeight="1">
      <c r="A30" s="10"/>
      <c r="B30" t="s" s="21">
        <v>31</v>
      </c>
      <c r="C30" s="16">
        <v>1500</v>
      </c>
      <c r="D30" s="17"/>
      <c r="E30" s="42">
        <v>568.55</v>
      </c>
      <c r="F30" s="44"/>
      <c r="G30" s="43">
        <v>1607.1</v>
      </c>
    </row>
    <row r="31" ht="18.95" customHeight="1">
      <c r="A31" s="10"/>
      <c r="B31" t="s" s="21">
        <v>32</v>
      </c>
      <c r="C31" s="16">
        <v>7000</v>
      </c>
      <c r="D31" s="17"/>
      <c r="E31" s="42">
        <v>7169.28</v>
      </c>
      <c r="F31" s="19"/>
      <c r="G31" s="20">
        <v>5922.27</v>
      </c>
    </row>
    <row r="32" ht="18.95" customHeight="1">
      <c r="A32" s="10"/>
      <c r="B32" t="s" s="45">
        <v>33</v>
      </c>
      <c r="C32" s="24"/>
      <c r="D32" s="17"/>
      <c r="E32" s="46">
        <v>82.5</v>
      </c>
      <c r="F32" s="19"/>
      <c r="G32" s="26">
        <v>0</v>
      </c>
    </row>
    <row r="33" ht="18.95" customHeight="1">
      <c r="A33" s="10"/>
      <c r="B33" t="s" s="40">
        <v>34</v>
      </c>
      <c r="C33" s="32" cm="1">
        <f t="array" ref="C33">SUM(C17:C31)</f>
        <v>42524.4</v>
      </c>
      <c r="D33" s="47"/>
      <c r="E33" s="48" cm="1">
        <f t="array" ref="E33">SUM(E17:E32)</f>
        <v>38188.72</v>
      </c>
      <c r="F33" s="20"/>
      <c r="G33" s="36" cm="1">
        <f t="array" ref="G33">SUM(G17:G31)</f>
        <v>38637.53</v>
      </c>
    </row>
    <row r="34" ht="18.95" customHeight="1">
      <c r="A34" s="10"/>
      <c r="B34" s="40"/>
      <c r="C34" s="28"/>
      <c r="D34" s="17"/>
      <c r="E34" s="37"/>
      <c r="F34" s="19"/>
      <c r="G34" s="38"/>
    </row>
    <row r="35" ht="18.95" customHeight="1">
      <c r="A35" s="10"/>
      <c r="B35" t="s" s="40">
        <v>35</v>
      </c>
      <c r="C35" s="16"/>
      <c r="D35" s="17"/>
      <c r="E35" s="41"/>
      <c r="F35" s="19"/>
      <c r="G35" s="20"/>
    </row>
    <row r="36" ht="18.95" customHeight="1">
      <c r="A36" s="10"/>
      <c r="B36" t="s" s="21">
        <v>36</v>
      </c>
      <c r="C36" s="16">
        <v>2500</v>
      </c>
      <c r="D36" s="17"/>
      <c r="E36" s="42">
        <v>2559.81</v>
      </c>
      <c r="F36" s="19"/>
      <c r="G36" s="43">
        <v>2954.37</v>
      </c>
    </row>
    <row r="37" ht="18.95" customHeight="1">
      <c r="A37" s="10"/>
      <c r="B37" t="s" s="21">
        <v>37</v>
      </c>
      <c r="C37" s="16">
        <v>3000</v>
      </c>
      <c r="D37" s="17"/>
      <c r="E37" s="42">
        <v>1474.8</v>
      </c>
      <c r="F37" s="19"/>
      <c r="G37" s="43">
        <v>2810.98</v>
      </c>
    </row>
    <row r="38" ht="18.95" customHeight="1">
      <c r="A38" s="10"/>
      <c r="B38" t="s" s="21">
        <v>38</v>
      </c>
      <c r="C38" s="16">
        <v>3200</v>
      </c>
      <c r="D38" s="17"/>
      <c r="E38" s="41">
        <v>3373.53</v>
      </c>
      <c r="F38" s="19"/>
      <c r="G38" s="20">
        <v>2297.15</v>
      </c>
    </row>
    <row r="39" ht="18.95" customHeight="1">
      <c r="A39" s="10"/>
      <c r="B39" t="s" s="21">
        <v>39</v>
      </c>
      <c r="C39" s="16">
        <v>2300</v>
      </c>
      <c r="D39" s="17"/>
      <c r="E39" s="22">
        <v>0</v>
      </c>
      <c r="F39" s="19"/>
      <c r="G39" s="20">
        <v>2206</v>
      </c>
    </row>
    <row r="40" ht="18.95" customHeight="1">
      <c r="A40" s="10"/>
      <c r="B40" t="s" s="21">
        <v>40</v>
      </c>
      <c r="C40" s="16">
        <v>0</v>
      </c>
      <c r="D40" s="17"/>
      <c r="E40" s="41">
        <v>-4</v>
      </c>
      <c r="F40" s="19"/>
      <c r="G40" s="20">
        <v>1091.06</v>
      </c>
    </row>
    <row r="41" ht="18.95" customHeight="1">
      <c r="A41" s="10"/>
      <c r="B41" t="s" s="21">
        <v>41</v>
      </c>
      <c r="C41" s="16">
        <v>0</v>
      </c>
      <c r="D41" s="17"/>
      <c r="E41" s="22">
        <v>0</v>
      </c>
      <c r="F41" s="19"/>
      <c r="G41" s="20">
        <v>0</v>
      </c>
    </row>
    <row r="42" ht="18.95" customHeight="1">
      <c r="A42" s="10"/>
      <c r="B42" t="s" s="21">
        <v>42</v>
      </c>
      <c r="C42" s="16">
        <v>0</v>
      </c>
      <c r="D42" s="17"/>
      <c r="E42" s="22">
        <v>733.25</v>
      </c>
      <c r="F42" s="19"/>
      <c r="G42" s="20">
        <v>259.55</v>
      </c>
    </row>
    <row r="43" ht="18.95" customHeight="1">
      <c r="A43" s="10"/>
      <c r="B43" t="s" s="21">
        <v>43</v>
      </c>
      <c r="C43" s="24">
        <v>2000</v>
      </c>
      <c r="D43" s="49"/>
      <c r="E43" s="50">
        <v>913.26</v>
      </c>
      <c r="F43" s="51"/>
      <c r="G43" s="52">
        <v>1783.84</v>
      </c>
    </row>
    <row r="44" ht="18.95" customHeight="1">
      <c r="A44" s="10"/>
      <c r="B44" t="s" s="40">
        <v>44</v>
      </c>
      <c r="C44" s="32" cm="1">
        <f t="array" ref="C44">SUM(C36:C43)</f>
        <v>13000</v>
      </c>
      <c r="D44" s="53"/>
      <c r="E44" s="54" cm="1">
        <f t="array" ref="E44">SUM(E36:E43)</f>
        <v>9050.65</v>
      </c>
      <c r="F44" s="55"/>
      <c r="G44" s="36" cm="1">
        <f t="array" ref="G44">SUM(G36:G43)</f>
        <v>13402.95</v>
      </c>
    </row>
    <row r="45" ht="18.95" customHeight="1">
      <c r="A45" s="10"/>
      <c r="B45" s="31"/>
      <c r="C45" s="28"/>
      <c r="D45" s="56"/>
      <c r="E45" s="37"/>
      <c r="F45" s="57"/>
      <c r="G45" s="38"/>
    </row>
    <row r="46" ht="18.95" customHeight="1">
      <c r="A46" s="10"/>
      <c r="B46" t="s" s="40">
        <v>45</v>
      </c>
      <c r="C46" s="16"/>
      <c r="D46" s="17"/>
      <c r="E46" s="22"/>
      <c r="F46" s="19"/>
      <c r="G46" s="20"/>
    </row>
    <row r="47" ht="18.95" customHeight="1">
      <c r="A47" s="10"/>
      <c r="B47" t="s" s="21">
        <v>46</v>
      </c>
      <c r="C47" s="16">
        <v>1100</v>
      </c>
      <c r="D47" s="17"/>
      <c r="E47" s="42">
        <v>1144.92</v>
      </c>
      <c r="F47" s="19"/>
      <c r="G47" s="43">
        <v>1117.07</v>
      </c>
    </row>
    <row r="48" ht="18.95" customHeight="1">
      <c r="A48" s="10"/>
      <c r="B48" t="s" s="21">
        <v>47</v>
      </c>
      <c r="C48" s="58">
        <v>0</v>
      </c>
      <c r="D48" s="59"/>
      <c r="E48" s="22">
        <v>0</v>
      </c>
      <c r="F48" s="60"/>
      <c r="G48" s="61">
        <v>0</v>
      </c>
    </row>
    <row r="49" ht="18.95" customHeight="1">
      <c r="A49" s="10"/>
      <c r="B49" t="s" s="21">
        <v>48</v>
      </c>
      <c r="C49" s="16">
        <v>1700</v>
      </c>
      <c r="D49" s="17"/>
      <c r="E49" s="22"/>
      <c r="F49" s="19"/>
      <c r="G49" s="20"/>
    </row>
    <row r="50" ht="18.95" customHeight="1">
      <c r="A50" s="10"/>
      <c r="B50" t="s" s="21">
        <v>49</v>
      </c>
      <c r="C50" s="16">
        <v>400</v>
      </c>
      <c r="D50" s="17"/>
      <c r="E50" s="22">
        <v>1800.33</v>
      </c>
      <c r="F50" s="19"/>
      <c r="G50" s="20">
        <v>3268.47</v>
      </c>
    </row>
    <row r="51" ht="18.95" customHeight="1">
      <c r="A51" s="10"/>
      <c r="B51" t="s" s="21">
        <v>50</v>
      </c>
      <c r="C51" s="16"/>
      <c r="D51" s="17"/>
      <c r="E51" s="22"/>
      <c r="F51" s="19"/>
      <c r="G51" s="20"/>
    </row>
    <row r="52" ht="18.95" customHeight="1">
      <c r="A52" s="10"/>
      <c r="B52" t="s" s="21">
        <v>51</v>
      </c>
      <c r="C52" s="16">
        <v>1155</v>
      </c>
      <c r="D52" s="17"/>
      <c r="E52" s="42">
        <v>1155.2</v>
      </c>
      <c r="F52" s="19"/>
      <c r="G52" s="43">
        <v>1127.35</v>
      </c>
    </row>
    <row r="53" ht="18.95" customHeight="1">
      <c r="A53" s="10"/>
      <c r="B53" t="s" s="21">
        <v>52</v>
      </c>
      <c r="C53" s="16">
        <v>1452</v>
      </c>
      <c r="D53" s="17"/>
      <c r="E53" s="42">
        <v>1452</v>
      </c>
      <c r="F53" s="19"/>
      <c r="G53" s="43">
        <v>1452</v>
      </c>
    </row>
    <row r="54" ht="18.95" customHeight="1">
      <c r="A54" s="10"/>
      <c r="B54" t="s" s="21">
        <v>53</v>
      </c>
      <c r="C54" s="16">
        <v>988</v>
      </c>
      <c r="D54" s="17"/>
      <c r="E54" s="22">
        <v>386.53</v>
      </c>
      <c r="F54" s="19"/>
      <c r="G54" s="20">
        <v>823.33</v>
      </c>
    </row>
    <row r="55" ht="18.95" customHeight="1">
      <c r="A55" s="10"/>
      <c r="B55" t="s" s="21">
        <v>54</v>
      </c>
      <c r="C55" s="16">
        <v>1500</v>
      </c>
      <c r="D55" s="17"/>
      <c r="E55" s="42">
        <v>2463.39</v>
      </c>
      <c r="F55" s="19"/>
      <c r="G55" s="43">
        <v>1318.63</v>
      </c>
    </row>
    <row r="56" ht="18.95" customHeight="1">
      <c r="A56" s="10"/>
      <c r="B56" t="s" s="21">
        <v>55</v>
      </c>
      <c r="C56" s="16">
        <v>200</v>
      </c>
      <c r="D56" s="62"/>
      <c r="E56" s="41">
        <v>192</v>
      </c>
      <c r="F56" s="19"/>
      <c r="G56" s="20">
        <v>164</v>
      </c>
    </row>
    <row r="57" ht="18.95" customHeight="1">
      <c r="A57" s="10"/>
      <c r="B57" t="s" s="21">
        <v>56</v>
      </c>
      <c r="C57" s="24">
        <v>1500</v>
      </c>
      <c r="D57" s="63"/>
      <c r="E57" s="50">
        <v>58.19</v>
      </c>
      <c r="F57" s="19"/>
      <c r="G57" s="26">
        <v>15</v>
      </c>
    </row>
    <row r="58" ht="18.95" customHeight="1">
      <c r="A58" s="10"/>
      <c r="B58" t="s" s="40">
        <v>57</v>
      </c>
      <c r="C58" s="32" cm="1">
        <f t="array" ref="C58">SUM(C47:C57)</f>
        <v>9995</v>
      </c>
      <c r="D58" s="64"/>
      <c r="E58" s="34" cm="1">
        <f t="array" ref="E58">SUM(E47:E57)</f>
        <v>8652.559999999999</v>
      </c>
      <c r="F58" s="19"/>
      <c r="G58" s="36" cm="1">
        <f t="array" ref="G58">SUM(G47:G57)</f>
        <v>9285.85</v>
      </c>
    </row>
    <row r="59" ht="18.95" customHeight="1">
      <c r="A59" s="10"/>
      <c r="B59" s="27"/>
      <c r="C59" s="32"/>
      <c r="D59" s="17"/>
      <c r="E59" s="65"/>
      <c r="F59" s="19"/>
      <c r="G59" s="66"/>
    </row>
    <row r="60" ht="18.95" customHeight="1">
      <c r="A60" s="10"/>
      <c r="B60" t="s" s="40">
        <v>58</v>
      </c>
      <c r="C60" s="32" cm="1">
        <f t="array" ref="C60">C33+C44+C58</f>
        <v>65519.4</v>
      </c>
      <c r="D60" s="17"/>
      <c r="E60" s="54" cm="1">
        <f t="array" ref="E60">E33+E44+E58</f>
        <v>55891.93</v>
      </c>
      <c r="F60" s="19"/>
      <c r="G60" s="36" cm="1">
        <f t="array" ref="G60">G33+G44+G58</f>
        <v>61326.33</v>
      </c>
    </row>
    <row r="61" ht="18.95" customHeight="1">
      <c r="A61" s="10"/>
      <c r="B61" s="27"/>
      <c r="C61" s="28"/>
      <c r="D61" s="17"/>
      <c r="E61" s="67"/>
      <c r="F61" s="19"/>
      <c r="G61" s="38"/>
    </row>
    <row r="62" ht="18.95" customHeight="1">
      <c r="A62" s="10"/>
      <c r="B62" t="s" s="40">
        <v>59</v>
      </c>
      <c r="C62" s="68"/>
      <c r="D62" s="69"/>
      <c r="E62" s="39"/>
      <c r="F62" s="35"/>
      <c r="G62" s="70"/>
    </row>
    <row r="63" ht="18.95" customHeight="1">
      <c r="A63" s="10"/>
      <c r="B63" t="s" s="21">
        <v>60</v>
      </c>
      <c r="C63" s="16">
        <v>10000</v>
      </c>
      <c r="D63" s="69"/>
      <c r="E63" s="22">
        <v>1019</v>
      </c>
      <c r="F63" s="35"/>
      <c r="G63" s="61">
        <v>0</v>
      </c>
    </row>
    <row r="64" ht="18.95" customHeight="1">
      <c r="A64" s="10"/>
      <c r="B64" t="s" s="21">
        <v>61</v>
      </c>
      <c r="C64" s="16">
        <v>15000</v>
      </c>
      <c r="D64" s="69"/>
      <c r="E64" s="22">
        <v>1512.95</v>
      </c>
      <c r="F64" s="35"/>
      <c r="G64" s="20">
        <v>23051</v>
      </c>
    </row>
    <row r="65" ht="18.95" customHeight="1">
      <c r="A65" s="10"/>
      <c r="B65" t="s" s="21">
        <v>62</v>
      </c>
      <c r="C65" s="16">
        <v>0</v>
      </c>
      <c r="D65" s="17"/>
      <c r="E65" s="22">
        <v>1350.8</v>
      </c>
      <c r="F65" s="19"/>
      <c r="G65" s="20">
        <v>522.5</v>
      </c>
    </row>
    <row r="66" ht="18.95" customHeight="1">
      <c r="A66" s="10"/>
      <c r="B66" t="s" s="21">
        <v>63</v>
      </c>
      <c r="C66" s="16">
        <v>0</v>
      </c>
      <c r="D66" s="17"/>
      <c r="E66" s="22">
        <v>0</v>
      </c>
      <c r="F66" s="19"/>
      <c r="G66" s="20">
        <v>2397.01</v>
      </c>
    </row>
    <row r="67" ht="20.1" customHeight="1">
      <c r="A67" s="10"/>
      <c r="B67" t="s" s="21">
        <v>64</v>
      </c>
      <c r="C67" s="71">
        <v>0</v>
      </c>
      <c r="D67" s="33"/>
      <c r="E67" s="72">
        <v>1013.17</v>
      </c>
      <c r="F67" s="73"/>
      <c r="G67" s="74"/>
    </row>
    <row r="68" ht="20.1" customHeight="1">
      <c r="A68" s="10"/>
      <c r="B68" t="s" s="40">
        <v>65</v>
      </c>
      <c r="C68" s="75" cm="1">
        <f t="array" ref="C68">SUM(C63:C67)</f>
        <v>25000</v>
      </c>
      <c r="D68" s="33"/>
      <c r="E68" s="76" cm="1">
        <f t="array" ref="E68">SUM(E63:E67)</f>
        <v>4895.92</v>
      </c>
      <c r="F68" s="77"/>
      <c r="G68" s="78" cm="1">
        <f t="array" ref="G68">SUM(G63:G67)</f>
        <v>25970.51</v>
      </c>
    </row>
    <row r="69" ht="20.1" customHeight="1">
      <c r="A69" s="10"/>
      <c r="B69" s="27"/>
      <c r="C69" s="75"/>
      <c r="D69" s="33"/>
      <c r="E69" s="79"/>
      <c r="F69" s="80"/>
      <c r="G69" s="81"/>
    </row>
    <row r="70" ht="20.1" customHeight="1">
      <c r="A70" s="10"/>
      <c r="B70" t="s" s="40">
        <v>66</v>
      </c>
      <c r="C70" s="75" cm="1">
        <f t="array" ref="C70">C33+C44+C58+C68</f>
        <v>90519.399999999994</v>
      </c>
      <c r="D70" s="33"/>
      <c r="E70" s="76" cm="1">
        <f t="array" ref="E70">E33+E44+E58+E68</f>
        <v>60787.85</v>
      </c>
      <c r="F70" s="73"/>
      <c r="G70" s="78" cm="1">
        <f t="array" ref="G70">G33+G44+G58+G68</f>
        <v>87296.84</v>
      </c>
    </row>
    <row r="71" ht="20.1" customHeight="1">
      <c r="A71" s="10"/>
      <c r="B71" s="27"/>
      <c r="C71" s="75"/>
      <c r="D71" s="33"/>
      <c r="E71" s="79"/>
      <c r="F71" s="80"/>
      <c r="G71" s="81"/>
    </row>
    <row r="72" ht="20.1" customHeight="1">
      <c r="A72" s="10"/>
      <c r="B72" t="s" s="15">
        <v>67</v>
      </c>
      <c r="C72" s="82" cm="1">
        <f t="array" ref="C72">C13-C70</f>
        <v>280.6</v>
      </c>
      <c r="D72" s="33"/>
      <c r="E72" s="83" cm="1">
        <f t="array" ref="E72">E13-E70</f>
        <v>37776.15</v>
      </c>
      <c r="F72" s="73"/>
      <c r="G72" s="78" cm="1">
        <f t="array" ref="G72">G13-G70</f>
        <v>11314.05</v>
      </c>
    </row>
    <row r="73" ht="20.1" customHeight="1">
      <c r="A73" s="10"/>
      <c r="B73" s="84"/>
      <c r="C73" s="70"/>
      <c r="D73" s="84"/>
      <c r="E73" s="85"/>
      <c r="F73" s="86"/>
      <c r="G73" s="86"/>
    </row>
    <row r="74" ht="20.1" customHeight="1">
      <c r="A74" s="10"/>
      <c r="B74" s="87"/>
      <c r="C74" s="70"/>
      <c r="D74" s="84"/>
      <c r="E74" s="88"/>
      <c r="F74" s="85"/>
      <c r="G74" s="85"/>
    </row>
  </sheetData>
  <mergeCells count="1">
    <mergeCell ref="B1:G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